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<sst xmlns="http://schemas.openxmlformats.org/spreadsheetml/2006/main" count="121" uniqueCount="75">
  <si>
    <t>Division 1</t>
  </si>
  <si>
    <t>Division 2</t>
  </si>
  <si>
    <t>Division 3</t>
  </si>
  <si>
    <t>Division 4</t>
  </si>
  <si>
    <t>Wins</t>
  </si>
  <si>
    <t>Team Avg.</t>
  </si>
  <si>
    <t>Weeks played</t>
  </si>
  <si>
    <t>Games/team</t>
  </si>
  <si>
    <t>Frank Longmore</t>
  </si>
  <si>
    <t>Total Wins:</t>
  </si>
  <si>
    <t>Sub Avg.=</t>
  </si>
  <si>
    <t>Ron McAdams</t>
  </si>
  <si>
    <t>Player</t>
  </si>
  <si>
    <t>Number of teams</t>
  </si>
  <si>
    <t>Shawn Pomorski</t>
  </si>
  <si>
    <t>Ludington Men's Pool League</t>
  </si>
  <si>
    <t>Team Avg.=</t>
  </si>
  <si>
    <t>Team Avg.'s as of:</t>
  </si>
  <si>
    <t>Week number:</t>
  </si>
  <si>
    <t>Total wins (in paper)</t>
  </si>
  <si>
    <t>Total wins (calc.)</t>
  </si>
  <si>
    <t>Weeks Played</t>
  </si>
  <si>
    <t xml:space="preserve">Player Wins   </t>
  </si>
  <si>
    <t>Player Average</t>
  </si>
  <si>
    <t>Total Weeks=</t>
  </si>
  <si>
    <t>Alley 2</t>
  </si>
  <si>
    <t>Charlie's 2</t>
  </si>
  <si>
    <t>Bud's 3</t>
  </si>
  <si>
    <t>Alley 4</t>
  </si>
  <si>
    <t>Alley 5</t>
  </si>
  <si>
    <t>Alley 7</t>
  </si>
  <si>
    <t>Charlie's 1</t>
  </si>
  <si>
    <t>Bud's 4</t>
  </si>
  <si>
    <t>Alley 6</t>
  </si>
  <si>
    <t>Alley 1</t>
  </si>
  <si>
    <t>Alley 8</t>
  </si>
  <si>
    <t>2
H</t>
  </si>
  <si>
    <t>Division
Home/Away</t>
  </si>
  <si>
    <t>4
A</t>
  </si>
  <si>
    <t>3
H</t>
  </si>
  <si>
    <t>1
H</t>
  </si>
  <si>
    <t>3
A</t>
  </si>
  <si>
    <t>1
A</t>
  </si>
  <si>
    <t>Charlie Cressell</t>
  </si>
  <si>
    <t>Jamie Lonie</t>
  </si>
  <si>
    <t>Bud's 1</t>
  </si>
  <si>
    <t>Michael's 1</t>
  </si>
  <si>
    <t>Bud's 2</t>
  </si>
  <si>
    <t>Dan Littlefield</t>
  </si>
  <si>
    <t>2
A</t>
  </si>
  <si>
    <t>Michael's 2</t>
  </si>
  <si>
    <t>Alley 3</t>
  </si>
  <si>
    <t>Danish Bro. 1</t>
  </si>
  <si>
    <t>#</t>
  </si>
  <si>
    <t>4
H</t>
  </si>
  <si>
    <t>Danish Bro. 2</t>
  </si>
  <si>
    <t>B
Y
E</t>
  </si>
  <si>
    <t>created by Frank Longmore</t>
  </si>
  <si>
    <t>Jeff Kinnaird</t>
  </si>
  <si>
    <t>2012-2013 Season</t>
  </si>
  <si>
    <t>Buds 1</t>
  </si>
  <si>
    <t>Eagles 2</t>
  </si>
  <si>
    <t>Charlies 1</t>
  </si>
  <si>
    <t>Buds 4</t>
  </si>
  <si>
    <t>Charlies 2</t>
  </si>
  <si>
    <t>Eagles 1</t>
  </si>
  <si>
    <t>Michaels 2</t>
  </si>
  <si>
    <t>Sand Bar 1</t>
  </si>
  <si>
    <t>Sand Bar 2</t>
  </si>
  <si>
    <t>Eric Schmock</t>
  </si>
  <si>
    <t>Sammy Seymour</t>
  </si>
  <si>
    <t>Michaels 1</t>
  </si>
  <si>
    <t>BYE</t>
  </si>
  <si>
    <t>2012-2013 Season -  Games Played by Michaels I</t>
  </si>
  <si>
    <t>Brandon Vodvarka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</si>
</sst>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textRotation="90"/>
    </xf>
    <xf numFmtId="0" fontId="0" fillId="0" borderId="0" xfId="0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textRotation="90"/>
    </xf>
    <xf numFmtId="165" fontId="0" fillId="0" borderId="4" xfId="0" applyNumberFormat="1" applyBorder="1" applyAlignment="1">
      <alignment horizontal="center" textRotation="90"/>
    </xf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1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6" xfId="0" applyBorder="1" applyAlignment="1">
      <alignment textRotation="90"/>
    </xf>
    <xf numFmtId="0" fontId="0" fillId="0" borderId="6" xfId="0" applyFill="1" applyBorder="1" applyAlignment="1">
      <alignment textRotation="90"/>
    </xf>
    <xf numFmtId="165" fontId="0" fillId="0" borderId="1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1" xfId="0" applyBorder="1" applyAlignment="1">
      <alignment textRotation="90"/>
    </xf>
    <xf numFmtId="166" fontId="0" fillId="0" borderId="22" xfId="0" applyNumberFormat="1" applyBorder="1" applyAlignment="1">
      <alignment textRotation="90"/>
    </xf>
    <xf numFmtId="0" fontId="0" fillId="2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4" xfId="0" applyNumberFormat="1" applyBorder="1" applyAlignment="1">
      <alignment textRotation="90"/>
    </xf>
    <xf numFmtId="0" fontId="0" fillId="2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wins per night, Michaels I
(First week on left)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5475"/>
          <c:w val="0.955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'2011-2012'!$G$22:$AF$22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3271297"/>
        <c:axId val="38309134"/>
      </c:barChart>
      <c:catAx>
        <c:axId val="1327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9134"/>
        <c:crosses val="autoZero"/>
        <c:auto val="1"/>
        <c:lblOffset val="100"/>
        <c:noMultiLvlLbl val="0"/>
      </c:catAx>
      <c:valAx>
        <c:axId val="3830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71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Overall League Team Averages 2012-2013
(Grouped by Divisions 1, 2, 3, &amp; 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'2011-2012'!$D$6:$D$33</c:f>
              <c:numCache>
                <c:ptCount val="28"/>
                <c:pt idx="0">
                  <c:v>0.75</c:v>
                </c:pt>
                <c:pt idx="1">
                  <c:v>0.75</c:v>
                </c:pt>
                <c:pt idx="2">
                  <c:v>0.7</c:v>
                </c:pt>
                <c:pt idx="3">
                  <c:v>0.3</c:v>
                </c:pt>
                <c:pt idx="4">
                  <c:v>0.25</c:v>
                </c:pt>
                <c:pt idx="5">
                  <c:v>0.25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6">
                  <c:v>0.6</c:v>
                </c:pt>
                <c:pt idx="17">
                  <c:v>0.55</c:v>
                </c:pt>
                <c:pt idx="18">
                  <c:v>0.45</c:v>
                </c:pt>
                <c:pt idx="19">
                  <c:v>0.4</c:v>
                </c:pt>
                <c:pt idx="20">
                  <c:v>0.35</c:v>
                </c:pt>
                <c:pt idx="23">
                  <c:v>0.65</c:v>
                </c:pt>
                <c:pt idx="24">
                  <c:v>0.65</c:v>
                </c:pt>
                <c:pt idx="25">
                  <c:v>0.55</c:v>
                </c:pt>
                <c:pt idx="26">
                  <c:v>0.45</c:v>
                </c:pt>
                <c:pt idx="27">
                  <c:v>0.35</c:v>
                </c:pt>
              </c:numCache>
            </c:numRef>
          </c:val>
        </c:ser>
        <c:axId val="28256695"/>
        <c:axId val="31792716"/>
      </c:barChart>
      <c:catAx>
        <c:axId val="2825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792716"/>
        <c:crosses val="autoZero"/>
        <c:auto val="1"/>
        <c:lblOffset val="100"/>
        <c:noMultiLvlLbl val="0"/>
      </c:catAx>
      <c:valAx>
        <c:axId val="3179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26</xdr:row>
      <xdr:rowOff>142875</xdr:rowOff>
    </xdr:from>
    <xdr:to>
      <xdr:col>21</xdr:col>
      <xdr:colOff>180975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43175" y="5915025"/>
        <a:ext cx="45434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38100</xdr:colOff>
      <xdr:row>26</xdr:row>
      <xdr:rowOff>142875</xdr:rowOff>
    </xdr:from>
    <xdr:to>
      <xdr:col>39</xdr:col>
      <xdr:colOff>209550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7381875" y="5915025"/>
        <a:ext cx="49149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5.140625" style="0" customWidth="1"/>
    <col min="2" max="2" width="4.421875" style="72" customWidth="1"/>
    <col min="3" max="3" width="5.57421875" style="0" customWidth="1"/>
    <col min="4" max="4" width="10.57421875" style="5" customWidth="1"/>
    <col min="5" max="5" width="2.140625" style="0" customWidth="1"/>
    <col min="6" max="6" width="16.421875" style="0" customWidth="1"/>
    <col min="7" max="12" width="3.28125" style="0" bestFit="1" customWidth="1"/>
    <col min="13" max="13" width="3.28125" style="0" customWidth="1"/>
    <col min="14" max="27" width="3.28125" style="0" bestFit="1" customWidth="1"/>
    <col min="28" max="32" width="3.28125" style="0" customWidth="1"/>
    <col min="33" max="33" width="12.8515625" style="0" customWidth="1"/>
    <col min="34" max="34" width="7.28125" style="0" customWidth="1"/>
    <col min="35" max="35" width="8.28125" style="2" customWidth="1"/>
    <col min="36" max="40" width="3.28125" style="0" customWidth="1"/>
    <col min="41" max="41" width="3.421875" style="5" customWidth="1"/>
    <col min="42" max="42" width="10.140625" style="5" bestFit="1" customWidth="1"/>
    <col min="43" max="43" width="9.7109375" style="6" customWidth="1"/>
  </cols>
  <sheetData>
    <row r="1" spans="1:35" ht="16.5" thickBot="1">
      <c r="A1" s="43" t="s">
        <v>15</v>
      </c>
      <c r="B1" s="66"/>
      <c r="C1" s="44"/>
      <c r="D1" s="45"/>
      <c r="E1" s="54"/>
      <c r="F1" s="1"/>
      <c r="AI1" s="2" t="s">
        <v>57</v>
      </c>
    </row>
    <row r="2" spans="1:40" ht="95.25" customHeight="1" thickBot="1">
      <c r="A2" s="9" t="s">
        <v>59</v>
      </c>
      <c r="B2" s="67"/>
      <c r="D2" s="10"/>
      <c r="E2" s="12"/>
      <c r="F2" s="46" t="s">
        <v>73</v>
      </c>
      <c r="G2" s="47" t="s">
        <v>33</v>
      </c>
      <c r="H2" s="47" t="s">
        <v>71</v>
      </c>
      <c r="I2" s="47" t="s">
        <v>65</v>
      </c>
      <c r="J2" s="48" t="s">
        <v>26</v>
      </c>
      <c r="K2" s="47" t="s">
        <v>28</v>
      </c>
      <c r="L2" s="47" t="s">
        <v>34</v>
      </c>
      <c r="M2" s="47" t="s">
        <v>51</v>
      </c>
      <c r="N2" s="47" t="s">
        <v>27</v>
      </c>
      <c r="O2" s="47" t="s">
        <v>33</v>
      </c>
      <c r="P2" s="47" t="s">
        <v>26</v>
      </c>
      <c r="Q2" s="47" t="s">
        <v>30</v>
      </c>
      <c r="R2" s="47" t="s">
        <v>55</v>
      </c>
      <c r="S2" s="47" t="s">
        <v>50</v>
      </c>
      <c r="T2" s="47" t="s">
        <v>25</v>
      </c>
      <c r="U2" s="47" t="s">
        <v>35</v>
      </c>
      <c r="V2" s="47" t="s">
        <v>29</v>
      </c>
      <c r="W2" s="47" t="s">
        <v>61</v>
      </c>
      <c r="X2" s="47" t="s">
        <v>47</v>
      </c>
      <c r="Y2" s="47" t="s">
        <v>32</v>
      </c>
      <c r="Z2" s="47" t="s">
        <v>52</v>
      </c>
      <c r="AA2" s="47" t="s">
        <v>28</v>
      </c>
      <c r="AB2" s="47" t="s">
        <v>68</v>
      </c>
      <c r="AC2" s="47" t="s">
        <v>31</v>
      </c>
      <c r="AD2" s="47" t="s">
        <v>67</v>
      </c>
      <c r="AE2" s="47" t="s">
        <v>65</v>
      </c>
      <c r="AF2" s="47" t="s">
        <v>45</v>
      </c>
      <c r="AG2" s="32"/>
      <c r="AH2" s="47"/>
      <c r="AI2" s="49"/>
      <c r="AJ2" s="76" t="s">
        <v>72</v>
      </c>
      <c r="AK2" s="76" t="s">
        <v>72</v>
      </c>
      <c r="AL2" s="76" t="s">
        <v>72</v>
      </c>
      <c r="AM2" s="76" t="s">
        <v>72</v>
      </c>
      <c r="AN2" s="76" t="s">
        <v>72</v>
      </c>
    </row>
    <row r="3" spans="1:42" ht="30.75" customHeight="1">
      <c r="A3" s="25" t="s">
        <v>17</v>
      </c>
      <c r="B3" s="68"/>
      <c r="C3" s="35"/>
      <c r="D3" s="34">
        <v>41162</v>
      </c>
      <c r="F3" s="62" t="s">
        <v>37</v>
      </c>
      <c r="G3" s="61" t="s">
        <v>49</v>
      </c>
      <c r="H3" s="61" t="s">
        <v>36</v>
      </c>
      <c r="I3" s="63" t="s">
        <v>49</v>
      </c>
      <c r="J3" s="63" t="s">
        <v>49</v>
      </c>
      <c r="K3" s="63" t="s">
        <v>36</v>
      </c>
      <c r="L3" s="63" t="s">
        <v>40</v>
      </c>
      <c r="M3" s="63" t="s">
        <v>39</v>
      </c>
      <c r="N3" s="63" t="s">
        <v>41</v>
      </c>
      <c r="O3" s="63" t="s">
        <v>36</v>
      </c>
      <c r="P3" s="63" t="s">
        <v>36</v>
      </c>
      <c r="Q3" s="63" t="s">
        <v>38</v>
      </c>
      <c r="R3" s="63" t="s">
        <v>41</v>
      </c>
      <c r="S3" s="63" t="s">
        <v>41</v>
      </c>
      <c r="T3" s="63" t="s">
        <v>42</v>
      </c>
      <c r="U3" s="63" t="s">
        <v>54</v>
      </c>
      <c r="V3" s="63" t="s">
        <v>38</v>
      </c>
      <c r="W3" s="63" t="s">
        <v>42</v>
      </c>
      <c r="X3" s="63" t="s">
        <v>36</v>
      </c>
      <c r="Y3" s="63" t="s">
        <v>40</v>
      </c>
      <c r="Z3" s="63" t="s">
        <v>39</v>
      </c>
      <c r="AA3" s="63" t="s">
        <v>49</v>
      </c>
      <c r="AB3" s="63" t="s">
        <v>54</v>
      </c>
      <c r="AC3" s="63" t="s">
        <v>42</v>
      </c>
      <c r="AD3" s="63" t="s">
        <v>54</v>
      </c>
      <c r="AE3" s="63" t="s">
        <v>49</v>
      </c>
      <c r="AF3" s="63" t="s">
        <v>40</v>
      </c>
      <c r="AG3" s="20" t="s">
        <v>22</v>
      </c>
      <c r="AH3" s="20" t="s">
        <v>21</v>
      </c>
      <c r="AI3" s="20" t="s">
        <v>23</v>
      </c>
      <c r="AJ3" s="83" t="s">
        <v>49</v>
      </c>
      <c r="AK3" s="63" t="s">
        <v>49</v>
      </c>
      <c r="AL3" s="63" t="s">
        <v>36</v>
      </c>
      <c r="AM3" s="84" t="s">
        <v>56</v>
      </c>
      <c r="AN3" s="85" t="s">
        <v>36</v>
      </c>
      <c r="AP3" s="7"/>
    </row>
    <row r="4" spans="1:43" s="8" customFormat="1" ht="30.75" customHeight="1">
      <c r="A4" s="16"/>
      <c r="B4" s="69"/>
      <c r="C4" s="33"/>
      <c r="D4" s="26"/>
      <c r="F4" s="15" t="s">
        <v>12</v>
      </c>
      <c r="G4" s="13">
        <v>41156</v>
      </c>
      <c r="H4" s="13">
        <v>41163</v>
      </c>
      <c r="I4" s="13">
        <v>41170</v>
      </c>
      <c r="J4" s="13">
        <v>41177</v>
      </c>
      <c r="K4" s="13">
        <v>41184</v>
      </c>
      <c r="L4" s="13">
        <v>41191</v>
      </c>
      <c r="M4" s="13">
        <v>41198</v>
      </c>
      <c r="N4" s="13">
        <v>41205</v>
      </c>
      <c r="O4" s="13">
        <v>41212</v>
      </c>
      <c r="P4" s="13">
        <v>41219</v>
      </c>
      <c r="Q4" s="13">
        <v>41226</v>
      </c>
      <c r="R4" s="13">
        <v>41240</v>
      </c>
      <c r="S4" s="13">
        <v>41247</v>
      </c>
      <c r="T4" s="13">
        <v>41254</v>
      </c>
      <c r="U4" s="13">
        <v>41261</v>
      </c>
      <c r="V4" s="13">
        <v>40916</v>
      </c>
      <c r="W4" s="13">
        <v>40923</v>
      </c>
      <c r="X4" s="13">
        <v>40930</v>
      </c>
      <c r="Y4" s="13">
        <v>40937</v>
      </c>
      <c r="Z4" s="13">
        <v>40944</v>
      </c>
      <c r="AA4" s="13">
        <v>40951</v>
      </c>
      <c r="AB4" s="13">
        <v>40958</v>
      </c>
      <c r="AC4" s="13">
        <v>40965</v>
      </c>
      <c r="AD4" s="13">
        <v>40973</v>
      </c>
      <c r="AE4" s="13">
        <v>40980</v>
      </c>
      <c r="AF4" s="13">
        <v>40987</v>
      </c>
      <c r="AG4" s="21"/>
      <c r="AH4" s="21"/>
      <c r="AI4" s="22"/>
      <c r="AJ4" s="77">
        <v>40994</v>
      </c>
      <c r="AK4" s="13">
        <v>40994</v>
      </c>
      <c r="AL4" s="13">
        <v>40994</v>
      </c>
      <c r="AM4" s="13">
        <v>40994</v>
      </c>
      <c r="AN4" s="86">
        <v>40994</v>
      </c>
      <c r="AO4" s="5"/>
      <c r="AP4" s="5"/>
      <c r="AQ4" s="6"/>
    </row>
    <row r="5" spans="1:43" ht="12.75">
      <c r="A5" s="27" t="s">
        <v>0</v>
      </c>
      <c r="B5" s="70" t="s">
        <v>53</v>
      </c>
      <c r="C5" s="37" t="s">
        <v>4</v>
      </c>
      <c r="D5" s="28" t="s">
        <v>5</v>
      </c>
      <c r="F5" s="16" t="s">
        <v>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  <c r="AF5" s="74"/>
      <c r="AG5" s="39">
        <f>SUM(G5:AF5)</f>
        <v>0</v>
      </c>
      <c r="AH5" s="38">
        <v>4</v>
      </c>
      <c r="AI5" s="24">
        <f>AG5/(AH5*4)</f>
        <v>0</v>
      </c>
      <c r="AJ5" s="78"/>
      <c r="AK5" s="42"/>
      <c r="AL5" s="42"/>
      <c r="AM5" s="42"/>
      <c r="AN5" s="87"/>
      <c r="AP5" s="3"/>
      <c r="AQ5" s="4"/>
    </row>
    <row r="6" spans="1:40" ht="12.75">
      <c r="A6" s="16" t="s">
        <v>60</v>
      </c>
      <c r="B6" s="69">
        <v>5</v>
      </c>
      <c r="C6" s="38">
        <v>15</v>
      </c>
      <c r="D6" s="24">
        <f aca="true" t="shared" si="0" ref="D6:D11">C6/($C$38)</f>
        <v>0.75</v>
      </c>
      <c r="F6" s="16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74"/>
      <c r="AF6" s="74"/>
      <c r="AG6" s="39">
        <f>SUM(G6:AF6)</f>
        <v>0</v>
      </c>
      <c r="AH6" s="38">
        <v>4</v>
      </c>
      <c r="AI6" s="24">
        <f aca="true" t="shared" si="1" ref="AI6:AI20">AG6/(AH6*4)</f>
        <v>0</v>
      </c>
      <c r="AJ6" s="78"/>
      <c r="AK6" s="42"/>
      <c r="AL6" s="42"/>
      <c r="AM6" s="42"/>
      <c r="AN6" s="87"/>
    </row>
    <row r="7" spans="1:40" ht="12.75">
      <c r="A7" s="16" t="s">
        <v>34</v>
      </c>
      <c r="B7" s="71">
        <v>10</v>
      </c>
      <c r="C7" s="38">
        <v>15</v>
      </c>
      <c r="D7" s="24">
        <f t="shared" si="0"/>
        <v>0.75</v>
      </c>
      <c r="F7" s="16" t="s">
        <v>48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74"/>
      <c r="AF7" s="74"/>
      <c r="AG7" s="39">
        <f>SUM(G7:AF7)</f>
        <v>0</v>
      </c>
      <c r="AH7" s="38">
        <v>4</v>
      </c>
      <c r="AI7" s="24">
        <f t="shared" si="1"/>
        <v>0</v>
      </c>
      <c r="AJ7" s="78"/>
      <c r="AK7" s="42"/>
      <c r="AL7" s="42"/>
      <c r="AM7" s="42"/>
      <c r="AN7" s="87"/>
    </row>
    <row r="8" spans="1:40" ht="12.75">
      <c r="A8" s="16" t="s">
        <v>61</v>
      </c>
      <c r="B8" s="69">
        <v>7</v>
      </c>
      <c r="C8" s="38">
        <v>14</v>
      </c>
      <c r="D8" s="24">
        <f t="shared" si="0"/>
        <v>0.7</v>
      </c>
      <c r="F8" s="16" t="s">
        <v>43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74"/>
      <c r="AF8" s="74"/>
      <c r="AG8" s="39">
        <f>SUM(G8:AF8)</f>
        <v>0</v>
      </c>
      <c r="AH8" s="38">
        <v>2</v>
      </c>
      <c r="AI8" s="24">
        <f t="shared" si="1"/>
        <v>0</v>
      </c>
      <c r="AJ8" s="78"/>
      <c r="AK8" s="42"/>
      <c r="AL8" s="42"/>
      <c r="AM8" s="42"/>
      <c r="AN8" s="87"/>
    </row>
    <row r="9" spans="1:40" ht="12.75">
      <c r="A9" s="16" t="s">
        <v>62</v>
      </c>
      <c r="B9" s="71">
        <v>9</v>
      </c>
      <c r="C9" s="38">
        <v>6</v>
      </c>
      <c r="D9" s="24">
        <f t="shared" si="0"/>
        <v>0.3</v>
      </c>
      <c r="F9" s="16" t="s">
        <v>69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74"/>
      <c r="AF9" s="74"/>
      <c r="AG9" s="39">
        <f>SUM(G9:AF9)</f>
        <v>0</v>
      </c>
      <c r="AH9" s="38">
        <v>4</v>
      </c>
      <c r="AI9" s="24">
        <f t="shared" si="1"/>
        <v>0</v>
      </c>
      <c r="AJ9" s="78"/>
      <c r="AK9" s="42"/>
      <c r="AL9" s="42"/>
      <c r="AM9" s="42"/>
      <c r="AN9" s="87"/>
    </row>
    <row r="10" spans="1:40" ht="12.75">
      <c r="A10" s="16" t="s">
        <v>25</v>
      </c>
      <c r="B10" s="69">
        <v>20</v>
      </c>
      <c r="C10" s="38">
        <v>5</v>
      </c>
      <c r="D10" s="24">
        <f t="shared" si="0"/>
        <v>0.25</v>
      </c>
      <c r="F10" s="60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75"/>
      <c r="AF10" s="75"/>
      <c r="AG10" s="58"/>
      <c r="AH10" s="58"/>
      <c r="AI10" s="59"/>
      <c r="AJ10" s="79"/>
      <c r="AK10" s="57"/>
      <c r="AL10" s="57"/>
      <c r="AM10" s="57"/>
      <c r="AN10" s="88"/>
    </row>
    <row r="11" spans="1:40" ht="12.75">
      <c r="A11" s="16" t="s">
        <v>63</v>
      </c>
      <c r="B11" s="71">
        <v>6</v>
      </c>
      <c r="C11" s="38">
        <v>5</v>
      </c>
      <c r="D11" s="24">
        <f t="shared" si="0"/>
        <v>0.25</v>
      </c>
      <c r="F11" s="16" t="s">
        <v>70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74"/>
      <c r="AF11" s="74"/>
      <c r="AG11" s="39">
        <f aca="true" t="shared" si="2" ref="AG11:AG20">SUM(G11:AF11)</f>
        <v>0</v>
      </c>
      <c r="AH11" s="38">
        <v>1</v>
      </c>
      <c r="AI11" s="24">
        <f t="shared" si="1"/>
        <v>0</v>
      </c>
      <c r="AJ11" s="78"/>
      <c r="AK11" s="42"/>
      <c r="AL11" s="42"/>
      <c r="AM11" s="42"/>
      <c r="AN11" s="87"/>
    </row>
    <row r="12" spans="1:40" ht="12.75">
      <c r="A12" s="16"/>
      <c r="B12" s="69"/>
      <c r="C12" s="36"/>
      <c r="D12" s="24"/>
      <c r="F12" s="16" t="s">
        <v>74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74"/>
      <c r="AF12" s="74"/>
      <c r="AG12" s="39">
        <f t="shared" si="2"/>
        <v>0</v>
      </c>
      <c r="AH12" s="38">
        <v>1</v>
      </c>
      <c r="AI12" s="24">
        <f t="shared" si="1"/>
        <v>0</v>
      </c>
      <c r="AJ12" s="78"/>
      <c r="AK12" s="42"/>
      <c r="AL12" s="42"/>
      <c r="AM12" s="42"/>
      <c r="AN12" s="87"/>
    </row>
    <row r="13" spans="1:40" ht="12.75">
      <c r="A13" s="27" t="s">
        <v>1</v>
      </c>
      <c r="B13" s="70"/>
      <c r="C13" s="39"/>
      <c r="D13" s="24"/>
      <c r="F13" s="17" t="s">
        <v>44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74"/>
      <c r="AF13" s="74"/>
      <c r="AG13" s="39">
        <f t="shared" si="2"/>
        <v>0</v>
      </c>
      <c r="AH13" s="38"/>
      <c r="AI13" s="24" t="e">
        <f t="shared" si="1"/>
        <v>#DIV/0!</v>
      </c>
      <c r="AJ13" s="78"/>
      <c r="AK13" s="42"/>
      <c r="AL13" s="42"/>
      <c r="AM13" s="42"/>
      <c r="AN13" s="87"/>
    </row>
    <row r="14" spans="1:40" ht="12.75">
      <c r="A14" s="16" t="s">
        <v>28</v>
      </c>
      <c r="B14" s="71">
        <v>13</v>
      </c>
      <c r="C14" s="38">
        <v>12</v>
      </c>
      <c r="D14" s="24">
        <f aca="true" t="shared" si="3" ref="D14:D19">C14/($C$38)</f>
        <v>0.6</v>
      </c>
      <c r="F14" s="16" t="s">
        <v>11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74"/>
      <c r="AF14" s="74"/>
      <c r="AG14" s="39">
        <f t="shared" si="2"/>
        <v>0</v>
      </c>
      <c r="AH14" s="38"/>
      <c r="AI14" s="24" t="e">
        <f t="shared" si="1"/>
        <v>#DIV/0!</v>
      </c>
      <c r="AJ14" s="78"/>
      <c r="AK14" s="42"/>
      <c r="AL14" s="42"/>
      <c r="AM14" s="42"/>
      <c r="AN14" s="87"/>
    </row>
    <row r="15" spans="1:40" ht="12.75">
      <c r="A15" s="16" t="s">
        <v>64</v>
      </c>
      <c r="B15" s="71">
        <v>14</v>
      </c>
      <c r="C15" s="38">
        <v>12</v>
      </c>
      <c r="D15" s="24">
        <f t="shared" si="3"/>
        <v>0.6</v>
      </c>
      <c r="F15" s="16" t="s">
        <v>58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74"/>
      <c r="AF15" s="74"/>
      <c r="AG15" s="39">
        <f t="shared" si="2"/>
        <v>0</v>
      </c>
      <c r="AH15" s="38"/>
      <c r="AI15" s="24" t="e">
        <f t="shared" si="1"/>
        <v>#DIV/0!</v>
      </c>
      <c r="AJ15" s="78"/>
      <c r="AK15" s="42"/>
      <c r="AL15" s="42"/>
      <c r="AM15" s="42"/>
      <c r="AN15" s="87"/>
    </row>
    <row r="16" spans="1:40" ht="12.75">
      <c r="A16" s="16" t="s">
        <v>46</v>
      </c>
      <c r="B16" s="71">
        <v>12</v>
      </c>
      <c r="C16" s="38">
        <v>12</v>
      </c>
      <c r="D16" s="24">
        <f t="shared" si="3"/>
        <v>0.6</v>
      </c>
      <c r="F16" s="1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74"/>
      <c r="AF16" s="74"/>
      <c r="AG16" s="39">
        <f t="shared" si="2"/>
        <v>0</v>
      </c>
      <c r="AH16" s="56"/>
      <c r="AI16" s="24" t="e">
        <f t="shared" si="1"/>
        <v>#DIV/0!</v>
      </c>
      <c r="AJ16" s="78"/>
      <c r="AK16" s="42"/>
      <c r="AL16" s="42"/>
      <c r="AM16" s="42"/>
      <c r="AN16" s="87"/>
    </row>
    <row r="17" spans="1:40" ht="12.75">
      <c r="A17" s="16" t="s">
        <v>47</v>
      </c>
      <c r="B17" s="71">
        <v>18</v>
      </c>
      <c r="C17" s="38">
        <v>8</v>
      </c>
      <c r="D17" s="24">
        <f t="shared" si="3"/>
        <v>0.4</v>
      </c>
      <c r="F17" s="16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74"/>
      <c r="AF17" s="74"/>
      <c r="AG17" s="39">
        <f t="shared" si="2"/>
        <v>0</v>
      </c>
      <c r="AH17" s="38"/>
      <c r="AI17" s="24" t="e">
        <f t="shared" si="1"/>
        <v>#DIV/0!</v>
      </c>
      <c r="AJ17" s="78"/>
      <c r="AK17" s="42"/>
      <c r="AL17" s="42"/>
      <c r="AM17" s="42"/>
      <c r="AN17" s="87"/>
    </row>
    <row r="18" spans="1:40" ht="12.75">
      <c r="A18" s="16" t="s">
        <v>33</v>
      </c>
      <c r="B18" s="71">
        <v>21</v>
      </c>
      <c r="C18" s="38">
        <v>8</v>
      </c>
      <c r="D18" s="24">
        <f t="shared" si="3"/>
        <v>0.4</v>
      </c>
      <c r="F18" s="16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74"/>
      <c r="AF18" s="74"/>
      <c r="AG18" s="39">
        <f t="shared" si="2"/>
        <v>0</v>
      </c>
      <c r="AH18" s="38"/>
      <c r="AI18" s="24" t="e">
        <f t="shared" si="1"/>
        <v>#DIV/0!</v>
      </c>
      <c r="AJ18" s="78"/>
      <c r="AK18" s="42"/>
      <c r="AL18" s="42"/>
      <c r="AM18" s="42"/>
      <c r="AN18" s="87"/>
    </row>
    <row r="19" spans="1:40" ht="12.75">
      <c r="A19" s="16" t="s">
        <v>65</v>
      </c>
      <c r="B19" s="71">
        <v>16</v>
      </c>
      <c r="C19" s="38">
        <v>8</v>
      </c>
      <c r="D19" s="24">
        <f t="shared" si="3"/>
        <v>0.4</v>
      </c>
      <c r="F19" s="16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74"/>
      <c r="AF19" s="74"/>
      <c r="AG19" s="39">
        <f t="shared" si="2"/>
        <v>0</v>
      </c>
      <c r="AH19" s="38"/>
      <c r="AI19" s="24" t="e">
        <f t="shared" si="1"/>
        <v>#DIV/0!</v>
      </c>
      <c r="AJ19" s="78"/>
      <c r="AK19" s="42"/>
      <c r="AL19" s="42"/>
      <c r="AM19" s="42"/>
      <c r="AN19" s="87"/>
    </row>
    <row r="20" spans="1:40" ht="12.75">
      <c r="A20" s="27"/>
      <c r="B20" s="70"/>
      <c r="C20" s="39"/>
      <c r="D20" s="24"/>
      <c r="F20" s="16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74"/>
      <c r="AF20" s="74"/>
      <c r="AG20" s="39">
        <f t="shared" si="2"/>
        <v>0</v>
      </c>
      <c r="AH20" s="38"/>
      <c r="AI20" s="24" t="e">
        <f t="shared" si="1"/>
        <v>#DIV/0!</v>
      </c>
      <c r="AJ20" s="78"/>
      <c r="AK20" s="42"/>
      <c r="AL20" s="42"/>
      <c r="AM20" s="42"/>
      <c r="AN20" s="87"/>
    </row>
    <row r="21" spans="1:40" ht="12.75">
      <c r="A21" s="27" t="s">
        <v>2</v>
      </c>
      <c r="B21" s="71"/>
      <c r="C21" s="39"/>
      <c r="D21" s="24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3"/>
      <c r="AI21" s="23"/>
      <c r="AJ21" s="97"/>
      <c r="AK21" s="12"/>
      <c r="AL21" s="12"/>
      <c r="AM21" s="12"/>
      <c r="AN21" s="89"/>
    </row>
    <row r="22" spans="1:40" ht="12.75">
      <c r="A22" s="16" t="s">
        <v>66</v>
      </c>
      <c r="B22" s="71">
        <v>11</v>
      </c>
      <c r="C22" s="38">
        <v>12</v>
      </c>
      <c r="D22" s="24">
        <f>C22/($C$38)</f>
        <v>0.6</v>
      </c>
      <c r="F22" s="16" t="s">
        <v>9</v>
      </c>
      <c r="G22" s="12">
        <f>SUM(G5:G20)</f>
        <v>0</v>
      </c>
      <c r="H22" s="12">
        <f aca="true" t="shared" si="4" ref="H22:AB22">SUM(H5:H20)</f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2">
        <f t="shared" si="4"/>
        <v>0</v>
      </c>
      <c r="R22" s="12">
        <f t="shared" si="4"/>
        <v>0</v>
      </c>
      <c r="S22" s="12">
        <f t="shared" si="4"/>
        <v>0</v>
      </c>
      <c r="T22" s="12">
        <f t="shared" si="4"/>
        <v>0</v>
      </c>
      <c r="U22" s="12">
        <f t="shared" si="4"/>
        <v>0</v>
      </c>
      <c r="V22" s="12">
        <f t="shared" si="4"/>
        <v>0</v>
      </c>
      <c r="W22" s="12">
        <f t="shared" si="4"/>
        <v>0</v>
      </c>
      <c r="X22" s="12">
        <f t="shared" si="4"/>
        <v>0</v>
      </c>
      <c r="Y22" s="12">
        <f t="shared" si="4"/>
        <v>0</v>
      </c>
      <c r="Z22" s="12">
        <f t="shared" si="4"/>
        <v>0</v>
      </c>
      <c r="AA22" s="12">
        <f t="shared" si="4"/>
        <v>0</v>
      </c>
      <c r="AB22" s="12">
        <f t="shared" si="4"/>
        <v>0</v>
      </c>
      <c r="AC22" s="12">
        <f>SUM(AC5:AC20)</f>
        <v>0</v>
      </c>
      <c r="AD22" s="12">
        <f>SUM(AD5:AD20)</f>
        <v>0</v>
      </c>
      <c r="AE22" s="12">
        <f>SUM(AE5:AE20)</f>
        <v>0</v>
      </c>
      <c r="AF22" s="12">
        <f>SUM(AF5:AF20)</f>
        <v>0</v>
      </c>
      <c r="AG22" s="23">
        <f>SUM(G22:AF22)</f>
        <v>0</v>
      </c>
      <c r="AI22" s="23"/>
      <c r="AJ22" s="80">
        <f>SUM(AJ5:AJ20)</f>
        <v>0</v>
      </c>
      <c r="AK22" s="12">
        <f>SUM(AK5:AK20)</f>
        <v>0</v>
      </c>
      <c r="AL22" s="12">
        <f>SUM(AL5:AL20)</f>
        <v>0</v>
      </c>
      <c r="AM22" s="12">
        <f>SUM(AM5:AM20)</f>
        <v>0</v>
      </c>
      <c r="AN22" s="89">
        <f>SUM(AN5:AN20)</f>
        <v>0</v>
      </c>
    </row>
    <row r="23" spans="1:40" ht="12.75">
      <c r="A23" s="16" t="s">
        <v>55</v>
      </c>
      <c r="B23" s="71">
        <v>19</v>
      </c>
      <c r="C23" s="38">
        <v>11</v>
      </c>
      <c r="D23" s="24">
        <f>C23/($C$38)</f>
        <v>0.55</v>
      </c>
      <c r="F23" s="16"/>
      <c r="AG23" s="96" t="s">
        <v>24</v>
      </c>
      <c r="AH23" s="38">
        <v>4</v>
      </c>
      <c r="AI23" s="50"/>
      <c r="AJ23" s="80"/>
      <c r="AN23" s="89"/>
    </row>
    <row r="24" spans="1:40" ht="12.75">
      <c r="A24" s="16" t="s">
        <v>51</v>
      </c>
      <c r="B24" s="71">
        <v>2</v>
      </c>
      <c r="C24" s="38">
        <v>9</v>
      </c>
      <c r="D24" s="24">
        <f>C24/($C$38)</f>
        <v>0.45</v>
      </c>
      <c r="F24" s="16"/>
      <c r="AG24" s="14"/>
      <c r="AH24" s="23"/>
      <c r="AI24" s="24"/>
      <c r="AJ24" s="80"/>
      <c r="AN24" s="89"/>
    </row>
    <row r="25" spans="1:40" ht="12.75">
      <c r="A25" s="16" t="s">
        <v>27</v>
      </c>
      <c r="B25" s="71">
        <v>17</v>
      </c>
      <c r="C25" s="38">
        <v>8</v>
      </c>
      <c r="D25" s="24">
        <f>C25/($C$38)</f>
        <v>0.4</v>
      </c>
      <c r="F25" s="16"/>
      <c r="AG25" s="14" t="s">
        <v>10</v>
      </c>
      <c r="AH25" s="23"/>
      <c r="AI25" s="24">
        <f>SUM(AG11:AG20)/(SUM(AH11:AH20)*4)</f>
        <v>0</v>
      </c>
      <c r="AJ25" s="80"/>
      <c r="AN25" s="89"/>
    </row>
    <row r="26" spans="1:40" ht="13.5" thickBot="1">
      <c r="A26" s="16" t="s">
        <v>52</v>
      </c>
      <c r="B26" s="71">
        <v>4</v>
      </c>
      <c r="C26" s="38">
        <v>7</v>
      </c>
      <c r="D26" s="24">
        <f>C26/($C$38)</f>
        <v>0.35</v>
      </c>
      <c r="F26" s="18" t="s">
        <v>18</v>
      </c>
      <c r="G26" s="19">
        <v>1</v>
      </c>
      <c r="H26" s="19">
        <v>2</v>
      </c>
      <c r="I26" s="19">
        <v>3</v>
      </c>
      <c r="J26" s="19">
        <v>4</v>
      </c>
      <c r="K26" s="19">
        <v>5</v>
      </c>
      <c r="L26" s="19">
        <v>6</v>
      </c>
      <c r="M26" s="19">
        <v>7</v>
      </c>
      <c r="N26" s="19">
        <v>8</v>
      </c>
      <c r="O26" s="19">
        <v>9</v>
      </c>
      <c r="P26" s="19">
        <v>10</v>
      </c>
      <c r="Q26" s="51">
        <v>11</v>
      </c>
      <c r="R26" s="19">
        <v>12</v>
      </c>
      <c r="S26" s="19">
        <v>13</v>
      </c>
      <c r="T26" s="19">
        <v>14</v>
      </c>
      <c r="U26" s="19">
        <v>15</v>
      </c>
      <c r="V26" s="19">
        <v>16</v>
      </c>
      <c r="W26" s="19">
        <v>17</v>
      </c>
      <c r="X26" s="19">
        <v>18</v>
      </c>
      <c r="Y26" s="19">
        <v>19</v>
      </c>
      <c r="Z26" s="19">
        <v>20</v>
      </c>
      <c r="AA26" s="19">
        <v>21</v>
      </c>
      <c r="AB26" s="19">
        <v>22</v>
      </c>
      <c r="AC26" s="19">
        <v>23</v>
      </c>
      <c r="AD26" s="19">
        <v>24</v>
      </c>
      <c r="AE26" s="19">
        <v>25</v>
      </c>
      <c r="AF26" s="19">
        <v>26</v>
      </c>
      <c r="AG26" s="52" t="s">
        <v>16</v>
      </c>
      <c r="AH26" s="53"/>
      <c r="AI26" s="82">
        <f>SUM(AG5:AG20)/(SUM(AH5:AH20)*4)</f>
        <v>0</v>
      </c>
      <c r="AJ26" s="81">
        <v>26</v>
      </c>
      <c r="AK26" s="19">
        <v>27</v>
      </c>
      <c r="AL26" s="19">
        <v>28</v>
      </c>
      <c r="AM26" s="19">
        <v>29</v>
      </c>
      <c r="AN26" s="90">
        <v>30</v>
      </c>
    </row>
    <row r="27" spans="1:40" ht="12.75">
      <c r="A27" s="27"/>
      <c r="B27" s="70"/>
      <c r="D27" s="2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4"/>
      <c r="AH27" s="23"/>
      <c r="AI27" s="30"/>
      <c r="AJ27" s="12"/>
      <c r="AK27" s="12"/>
      <c r="AL27" s="12"/>
      <c r="AM27" s="12"/>
      <c r="AN27" s="12"/>
    </row>
    <row r="28" spans="1:40" ht="12.75">
      <c r="A28" s="27" t="s">
        <v>3</v>
      </c>
      <c r="B28" s="71"/>
      <c r="D28" s="2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9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4"/>
      <c r="AH28" s="23"/>
      <c r="AI28" s="30"/>
      <c r="AJ28" s="12"/>
      <c r="AK28" s="12"/>
      <c r="AL28" s="12"/>
      <c r="AM28" s="12"/>
      <c r="AN28" s="12"/>
    </row>
    <row r="29" spans="1:40" ht="12.75">
      <c r="A29" s="16" t="s">
        <v>35</v>
      </c>
      <c r="B29" s="71">
        <v>8</v>
      </c>
      <c r="C29" s="38">
        <v>13</v>
      </c>
      <c r="D29" s="24">
        <f>C29/($C$38)</f>
        <v>0.65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31"/>
      <c r="AJ29" s="12"/>
      <c r="AK29" s="12"/>
      <c r="AL29" s="12"/>
      <c r="AM29" s="12"/>
      <c r="AN29" s="12"/>
    </row>
    <row r="30" spans="1:4" ht="12.75">
      <c r="A30" s="16" t="s">
        <v>29</v>
      </c>
      <c r="B30" s="71">
        <v>3</v>
      </c>
      <c r="C30" s="38">
        <v>13</v>
      </c>
      <c r="D30" s="24">
        <f>C30/($C$38)</f>
        <v>0.65</v>
      </c>
    </row>
    <row r="31" spans="1:4" ht="12.75">
      <c r="A31" s="16" t="s">
        <v>67</v>
      </c>
      <c r="B31" s="71">
        <v>1</v>
      </c>
      <c r="C31" s="38">
        <v>11</v>
      </c>
      <c r="D31" s="24">
        <f>C31/($C$38)</f>
        <v>0.55</v>
      </c>
    </row>
    <row r="32" spans="1:4" ht="12.75">
      <c r="A32" s="16" t="s">
        <v>68</v>
      </c>
      <c r="B32" s="69">
        <v>22</v>
      </c>
      <c r="C32" s="38">
        <v>9</v>
      </c>
      <c r="D32" s="24">
        <f>C32/($C$38)</f>
        <v>0.45</v>
      </c>
    </row>
    <row r="33" spans="1:43" ht="12.75">
      <c r="A33" s="16" t="s">
        <v>30</v>
      </c>
      <c r="B33" s="69">
        <v>15</v>
      </c>
      <c r="C33" s="38">
        <v>7</v>
      </c>
      <c r="D33" s="24">
        <f>C33/($C$38)</f>
        <v>0.35</v>
      </c>
      <c r="AP33" s="3"/>
      <c r="AQ33" s="4"/>
    </row>
    <row r="34" spans="3:4" ht="12.75">
      <c r="C34" s="55"/>
      <c r="D34" s="64"/>
    </row>
    <row r="35" spans="1:4" ht="13.5" thickBot="1">
      <c r="A35" s="92"/>
      <c r="B35" s="93"/>
      <c r="C35" s="94"/>
      <c r="D35" s="95"/>
    </row>
    <row r="36" spans="1:4" ht="13.5" thickTop="1">
      <c r="A36" t="s">
        <v>19</v>
      </c>
      <c r="C36" s="91">
        <f>SUM(C6:C33)</f>
        <v>220</v>
      </c>
      <c r="D36" s="65">
        <f>SUM(D6:D33)/C39</f>
        <v>0.5</v>
      </c>
    </row>
    <row r="37" spans="1:4" ht="12.75">
      <c r="A37" s="11" t="s">
        <v>6</v>
      </c>
      <c r="B37" s="73"/>
      <c r="C37" s="40">
        <v>1</v>
      </c>
      <c r="D37" s="65"/>
    </row>
    <row r="38" spans="1:4" ht="12.75">
      <c r="A38" t="s">
        <v>7</v>
      </c>
      <c r="C38" s="39">
        <f>C37*20</f>
        <v>20</v>
      </c>
      <c r="D38" s="65"/>
    </row>
    <row r="39" spans="1:4" ht="12.75">
      <c r="A39" t="s">
        <v>13</v>
      </c>
      <c r="C39" s="38">
        <v>22</v>
      </c>
      <c r="D39" s="65"/>
    </row>
    <row r="40" spans="1:4" ht="12.75">
      <c r="A40" t="s">
        <v>20</v>
      </c>
      <c r="C40" s="41">
        <f>C38*C39/2</f>
        <v>220</v>
      </c>
      <c r="D40" s="65"/>
    </row>
    <row r="41" spans="3:4" ht="12.75">
      <c r="C41" s="41"/>
      <c r="D41" s="6"/>
    </row>
  </sheetData>
  <printOptions gridLines="1"/>
  <pageMargins left="0.5" right="0.5" top="0.5" bottom="0.5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Longmore</dc:creator>
  <cp:keywords/>
  <dc:description/>
  <cp:lastModifiedBy>FLGW</cp:lastModifiedBy>
  <cp:lastPrinted>2012-10-02T16:47:51Z</cp:lastPrinted>
  <dcterms:created xsi:type="dcterms:W3CDTF">2004-12-14T22:28:37Z</dcterms:created>
  <dcterms:modified xsi:type="dcterms:W3CDTF">2012-10-03T14:44:02Z</dcterms:modified>
  <cp:category/>
  <cp:version/>
  <cp:contentType/>
  <cp:contentStatus/>
</cp:coreProperties>
</file>